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标段一" sheetId="1" r:id="rId1"/>
    <sheet name="标段二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EA7430F3F23043D1BF51855EB404A2F7" descr="企业微信截图_172223584621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11160" y="7035800"/>
          <a:ext cx="1724025" cy="1062355"/>
        </a:xfrm>
        <a:prstGeom prst="rect">
          <a:avLst/>
        </a:prstGeom>
      </xdr:spPr>
    </xdr:pic>
  </etc:cellImage>
  <etc:cellImage>
    <xdr:pic>
      <xdr:nvPicPr>
        <xdr:cNvPr id="8" name="ID_49330033E79245BF8535CA982FD57E3D" descr="企业微信截图_1722235852440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9964420" y="7016115"/>
          <a:ext cx="1207770" cy="1172210"/>
        </a:xfrm>
        <a:prstGeom prst="rect">
          <a:avLst/>
        </a:prstGeom>
      </xdr:spPr>
    </xdr:pic>
  </etc:cellImage>
  <etc:cellImage>
    <xdr:pic>
      <xdr:nvPicPr>
        <xdr:cNvPr id="10" name="ID_D7D4251C9B3344A5BD65516263E2005D" descr="3676ea790b602f555c0e90c518dbd60a_origi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H="1">
          <a:off x="7409815" y="3493770"/>
          <a:ext cx="1358265" cy="1177925"/>
        </a:xfrm>
        <a:prstGeom prst="rect">
          <a:avLst/>
        </a:prstGeom>
      </xdr:spPr>
    </xdr:pic>
  </etc:cellImage>
  <etc:cellImage>
    <xdr:pic>
      <xdr:nvPicPr>
        <xdr:cNvPr id="11" name="ID_C23C5788778345E9B8728438CABF5CD8" descr="f4baf4a102f2cf41c425cb2698392e9b_origin(1)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382510" y="4921885"/>
          <a:ext cx="1407795" cy="1248410"/>
        </a:xfrm>
        <a:prstGeom prst="rect">
          <a:avLst/>
        </a:prstGeom>
      </xdr:spPr>
    </xdr:pic>
  </etc:cellImage>
  <etc:cellImage>
    <xdr:pic>
      <xdr:nvPicPr>
        <xdr:cNvPr id="12" name="ID_74EC229326E144FC9CC62F04E6BB325E" descr="c63e5e46527704eac9b96fdeced65dea_origin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25560" y="4939030"/>
          <a:ext cx="1447800" cy="1112520"/>
        </a:xfrm>
        <a:prstGeom prst="rect">
          <a:avLst/>
        </a:prstGeom>
      </xdr:spPr>
    </xdr:pic>
  </etc:cellImage>
  <etc:cellImage>
    <xdr:pic>
      <xdr:nvPicPr>
        <xdr:cNvPr id="16" name="ID_C069A28FB7D64BE4888C5E8DA2EA7A89" descr="39677dcefb552ba61977ff480b49717d_origin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59850" y="3505200"/>
          <a:ext cx="1381125" cy="1181100"/>
        </a:xfrm>
        <a:prstGeom prst="rect">
          <a:avLst/>
        </a:prstGeom>
      </xdr:spPr>
    </xdr:pic>
  </etc:cellImage>
  <etc:cellImage>
    <xdr:pic>
      <xdr:nvPicPr>
        <xdr:cNvPr id="18" name="ID_00B097BEB2B0438489344A4E72DF497C" descr="a1289628fefff36ab553fa84d34cb90d_origin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532745" y="4898390"/>
          <a:ext cx="1421130" cy="1190625"/>
        </a:xfrm>
        <a:prstGeom prst="rect">
          <a:avLst/>
        </a:prstGeom>
      </xdr:spPr>
    </xdr:pic>
  </etc:cellImage>
  <etc:cellImage>
    <xdr:pic>
      <xdr:nvPicPr>
        <xdr:cNvPr id="19" name="ID_A330A64766DB46A99116003BC935041E" descr="1063b6492571232a6eaca7271fca7df5_origin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572750" y="3531870"/>
          <a:ext cx="1363345" cy="1136015"/>
        </a:xfrm>
        <a:prstGeom prst="rect">
          <a:avLst/>
        </a:prstGeom>
      </xdr:spPr>
    </xdr:pic>
  </etc:cellImage>
  <etc:cellImage>
    <xdr:pic>
      <xdr:nvPicPr>
        <xdr:cNvPr id="20" name="ID_79262D428B354AC7AB25443980BA2543" descr="782817983149bf342e33fa6bad98cb85_origin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108815" y="4976495"/>
          <a:ext cx="1426210" cy="1142365"/>
        </a:xfrm>
        <a:prstGeom prst="rect">
          <a:avLst/>
        </a:prstGeom>
      </xdr:spPr>
    </xdr:pic>
  </etc:cellImage>
  <etc:cellImage>
    <xdr:pic>
      <xdr:nvPicPr>
        <xdr:cNvPr id="25" name="ID_B395049000014DE7B98E740BE7A2707A" descr="8128ab6c50a34c991dc3cc1c4c70856d_origin(1)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801225" y="790575"/>
          <a:ext cx="1314450" cy="1089025"/>
        </a:xfrm>
        <a:prstGeom prst="rect">
          <a:avLst/>
        </a:prstGeom>
      </xdr:spPr>
    </xdr:pic>
  </etc:cellImage>
  <etc:cellImage>
    <xdr:pic>
      <xdr:nvPicPr>
        <xdr:cNvPr id="26" name="ID_1D7B8E247783433F9857656B477C6523" descr="6b45a9589ca3228bcf0fd0bfe6c66b04_origin(1)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644005" y="752475"/>
          <a:ext cx="1341755" cy="1165225"/>
        </a:xfrm>
        <a:prstGeom prst="rect">
          <a:avLst/>
        </a:prstGeom>
      </xdr:spPr>
    </xdr:pic>
  </etc:cellImage>
  <etc:cellImage>
    <xdr:pic>
      <xdr:nvPicPr>
        <xdr:cNvPr id="27" name="ID_08D4211163EB45D4B9DD4E37FCB8761E" descr="1bdf64c0544277e62200eb173b3167b1_origin(1)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247380" y="749300"/>
          <a:ext cx="1278890" cy="1170940"/>
        </a:xfrm>
        <a:prstGeom prst="rect">
          <a:avLst/>
        </a:prstGeom>
      </xdr:spPr>
    </xdr:pic>
  </etc:cellImage>
  <etc:cellImage>
    <xdr:pic>
      <xdr:nvPicPr>
        <xdr:cNvPr id="28" name="ID_73E2429C37E94104AD9466D1D7C193AD" descr="IMG_20211213_093935_mh1639359851306(1)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596630" y="6906260"/>
          <a:ext cx="2008505" cy="7702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35050FC265E5469C82704268D13B93C1" descr="9d5b5cdb-6e3c-41d4-a651-dd69a7308d0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607425" y="6003290"/>
          <a:ext cx="1968500" cy="7785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B6D5F13216034833A5C2F589B6CA2ADC" descr="IMG_20211213_093914_mh1639359797053(1)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629015" y="5082540"/>
          <a:ext cx="1877060" cy="8331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14378C2B2BB74E4090CD46A4BB3D368D" descr="7515a3ac-9be7-4da1-8b16-8cd15aba0cba(1)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663305" y="8655050"/>
          <a:ext cx="1971040" cy="857250"/>
        </a:xfrm>
        <a:prstGeom prst="rect">
          <a:avLst/>
        </a:prstGeom>
      </xdr:spPr>
    </xdr:pic>
  </etc:cellImage>
  <etc:cellImage>
    <xdr:pic>
      <xdr:nvPicPr>
        <xdr:cNvPr id="45" name="ID_EEA637A6A0F64A57842AA4F96011584E" descr="eaa9ad2f56c5038fe84b1009bd75771f_compress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702675" y="5997575"/>
          <a:ext cx="1958340" cy="808990"/>
        </a:xfrm>
        <a:prstGeom prst="rect">
          <a:avLst/>
        </a:prstGeom>
      </xdr:spPr>
    </xdr:pic>
  </etc:cellImage>
  <etc:cellImage>
    <xdr:pic>
      <xdr:nvPicPr>
        <xdr:cNvPr id="46" name="ID_1355365E65104EA9894746E4BB9F79B0" descr="9eba28d5ec8489cfe98824c0623680f1_compress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738235" y="4477385"/>
          <a:ext cx="1925955" cy="1029970"/>
        </a:xfrm>
        <a:prstGeom prst="rect">
          <a:avLst/>
        </a:prstGeom>
      </xdr:spPr>
    </xdr:pic>
  </etc:cellImage>
  <etc:cellImage>
    <xdr:pic>
      <xdr:nvPicPr>
        <xdr:cNvPr id="47" name="ID_0F5F4D240F7B41BDBC9728840915141C" descr="a60e9b408063cca1235b89bc2ed1bf6c_compress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746490" y="2857500"/>
          <a:ext cx="1909445" cy="990600"/>
        </a:xfrm>
        <a:prstGeom prst="rect">
          <a:avLst/>
        </a:prstGeom>
      </xdr:spPr>
    </xdr:pic>
  </etc:cellImage>
  <etc:cellImage>
    <xdr:pic>
      <xdr:nvPicPr>
        <xdr:cNvPr id="48" name="ID_6A8FE676716944ADA1F6CFCD308316C1" descr="89d3d23e7f5e35cdbe00c31606d97021_compress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783955" y="920750"/>
          <a:ext cx="1758315" cy="1163955"/>
        </a:xfrm>
        <a:prstGeom prst="rect">
          <a:avLst/>
        </a:prstGeom>
      </xdr:spPr>
    </xdr:pic>
  </etc:cellImage>
  <etc:cellImage>
    <xdr:pic>
      <xdr:nvPicPr>
        <xdr:cNvPr id="49" name="ID_82DC2A9A8E0346789C54B8B9EFE59BC2" descr="企业微信截图_1720682035436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593455" y="3838575"/>
          <a:ext cx="2044065" cy="695325"/>
        </a:xfrm>
        <a:prstGeom prst="rect">
          <a:avLst/>
        </a:prstGeom>
      </xdr:spPr>
    </xdr:pic>
  </etc:cellImage>
  <etc:cellImage>
    <xdr:pic>
      <xdr:nvPicPr>
        <xdr:cNvPr id="50" name="ID_BCDAEB0D61D64AE9B8C88324A8775DDD" descr="15638c89e2b753908d1a46db6f6b39fe_origin(1)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0475595" y="1600200"/>
          <a:ext cx="1365885" cy="628650"/>
        </a:xfrm>
        <a:prstGeom prst="rect">
          <a:avLst/>
        </a:prstGeom>
      </xdr:spPr>
    </xdr:pic>
  </etc:cellImage>
  <etc:cellImage>
    <xdr:pic>
      <xdr:nvPicPr>
        <xdr:cNvPr id="51" name="ID_3CCCEBF7C53A4DBD82CD10CC3C02862C" descr="544b69a3d179b0c0cee8f3b7b7686859_origin(1)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486650" y="1552575"/>
          <a:ext cx="1562100" cy="6667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<sst xmlns="http://schemas.openxmlformats.org/spreadsheetml/2006/main" count="86" uniqueCount="57">
  <si>
    <t>序号</t>
  </si>
  <si>
    <t>品类</t>
  </si>
  <si>
    <t>规格</t>
  </si>
  <si>
    <t>单位</t>
  </si>
  <si>
    <t>预估数量</t>
  </si>
  <si>
    <t>配送地</t>
  </si>
  <si>
    <t>图片样式</t>
  </si>
  <si>
    <t>备注</t>
  </si>
  <si>
    <t>发网</t>
  </si>
  <si>
    <r>
      <rPr>
        <sz val="11"/>
        <color theme="1"/>
        <rFont val="宋体"/>
        <charset val="134"/>
      </rPr>
      <t>材质：进口锦纶（</t>
    </r>
    <r>
      <rPr>
        <sz val="11"/>
        <color rgb="FF000000"/>
        <rFont val="Arial"/>
        <charset val="134"/>
      </rPr>
      <t>15D</t>
    </r>
    <r>
      <rPr>
        <sz val="11"/>
        <color rgb="FF000000"/>
        <rFont val="宋体"/>
        <charset val="134"/>
      </rPr>
      <t>），尺寸：定制（20cm-50cm），网眼：7mm</t>
    </r>
  </si>
  <si>
    <t>个</t>
  </si>
  <si>
    <t>济南、青岛</t>
  </si>
  <si>
    <t>第1-7项产品需按照采购人要求封装成套。</t>
  </si>
  <si>
    <t>头绳</t>
  </si>
  <si>
    <r>
      <rPr>
        <sz val="11"/>
        <color theme="1"/>
        <rFont val="宋体"/>
        <charset val="134"/>
      </rPr>
      <t>材质：橡胶芯</t>
    </r>
    <r>
      <rPr>
        <sz val="11"/>
        <color rgb="FF000000"/>
        <rFont val="Arial"/>
        <charset val="134"/>
      </rPr>
      <t xml:space="preserve">  </t>
    </r>
    <r>
      <rPr>
        <sz val="11"/>
        <color rgb="FF000000"/>
        <rFont val="宋体"/>
        <charset val="134"/>
      </rPr>
      <t>尼龙丝包裹，尺寸：定制（35cm-40</t>
    </r>
    <r>
      <rPr>
        <sz val="11"/>
        <rFont val="宋体"/>
        <charset val="134"/>
      </rPr>
      <t>cm</t>
    </r>
    <r>
      <rPr>
        <sz val="11"/>
        <color rgb="FF000000"/>
        <rFont val="宋体"/>
        <charset val="134"/>
      </rPr>
      <t>），直径：3.4mm</t>
    </r>
  </si>
  <si>
    <t>根</t>
  </si>
  <si>
    <t>小发圈</t>
  </si>
  <si>
    <r>
      <rPr>
        <sz val="11"/>
        <color theme="1"/>
        <rFont val="宋体"/>
        <charset val="134"/>
      </rPr>
      <t>材质：</t>
    </r>
    <r>
      <rPr>
        <sz val="11"/>
        <rFont val="宋体"/>
        <charset val="134"/>
      </rPr>
      <t>艾伦</t>
    </r>
    <r>
      <rPr>
        <sz val="11"/>
        <color theme="1"/>
        <rFont val="宋体"/>
        <charset val="134"/>
      </rPr>
      <t>，尺寸：7cm，内径：6.5cm，宽度：4cm</t>
    </r>
  </si>
  <si>
    <t>大发圈</t>
  </si>
  <si>
    <r>
      <rPr>
        <sz val="11"/>
        <color theme="1"/>
        <rFont val="宋体"/>
        <charset val="134"/>
      </rPr>
      <t>材质：艾伦，尺寸：</t>
    </r>
    <r>
      <rPr>
        <sz val="11"/>
        <rFont val="宋体"/>
        <charset val="134"/>
      </rPr>
      <t>11.5cm</t>
    </r>
    <r>
      <rPr>
        <sz val="11"/>
        <color theme="1"/>
        <rFont val="宋体"/>
        <charset val="134"/>
      </rPr>
      <t>，内径：11cm，宽度：3.3cm</t>
    </r>
  </si>
  <si>
    <t>U型夹</t>
  </si>
  <si>
    <r>
      <rPr>
        <sz val="11"/>
        <color theme="1"/>
        <rFont val="宋体"/>
        <charset val="134"/>
      </rPr>
      <t>材质</t>
    </r>
    <r>
      <rPr>
        <sz val="11"/>
        <color theme="1"/>
        <rFont val="Calibri"/>
        <charset val="134"/>
      </rPr>
      <t>:</t>
    </r>
    <r>
      <rPr>
        <sz val="11"/>
        <color theme="1"/>
        <rFont val="宋体"/>
        <charset val="134"/>
      </rPr>
      <t>钢丝，钢丝直径：1mm，尺寸：6cm</t>
    </r>
  </si>
  <si>
    <t>波浪夹</t>
  </si>
  <si>
    <t>材质：钢丝，钢丝宽度：2mm，尺寸：5.5cm</t>
  </si>
  <si>
    <t>盒      （10-12个/盒）</t>
  </si>
  <si>
    <t>平夹</t>
  </si>
  <si>
    <t>材质：钢丝，钢丝宽度：1.6mm，尺寸：5.5cm</t>
  </si>
  <si>
    <t>盒       （10-12个/盒）</t>
  </si>
  <si>
    <t>抹胶手套</t>
  </si>
  <si>
    <t>涤纶+乳胶</t>
  </si>
  <si>
    <t>副</t>
  </si>
  <si>
    <t>济南、青岛、烟台、北京、重庆、厦门、乌鲁木齐</t>
  </si>
  <si>
    <t>棉手套</t>
  </si>
  <si>
    <t>涤棉+乳胶</t>
  </si>
  <si>
    <t>点胶手套</t>
  </si>
  <si>
    <t>涤棉+PVC点珠</t>
  </si>
  <si>
    <t>雨靴（中筒）</t>
  </si>
  <si>
    <t>橡胶+针织内里</t>
  </si>
  <si>
    <t>双</t>
  </si>
  <si>
    <t>黑色高筒防雨鞋套</t>
  </si>
  <si>
    <t>pvc+橡胶,鞋套高度约39cm</t>
  </si>
  <si>
    <t>冬季加厚皮服（皮上衣+皮裤）</t>
  </si>
  <si>
    <t>棕色山羊服装革，0.8cm-1cm，内胆为白色羊剪绒羊毛皮，毛领为貂绒毛领。防静电涤丝稠，袖、裤胆为70%毛、30%涤絮的片</t>
  </si>
  <si>
    <t>套</t>
  </si>
  <si>
    <t>青岛、乌鲁木齐</t>
  </si>
  <si>
    <t>供应商需提供与图片规格、样式一致的样品</t>
  </si>
  <si>
    <t>皮手套</t>
  </si>
  <si>
    <t>面料为黑色山羊服装革，皮厚为0.4cm-0.6cm,内胆为白色珍珠糕毛羊皮</t>
  </si>
  <si>
    <t>棉帽</t>
  </si>
  <si>
    <t>面料为藏青色精梳毛涤混纺锻背哔叽，里料为棕色羊剪绒帽扇，毛长1.5cm-1.6cm</t>
  </si>
  <si>
    <t>顶</t>
  </si>
  <si>
    <t>冬季皮靴</t>
  </si>
  <si>
    <t>外层面料为头层牛皮，鞋底天然橡胶含量不低于35%，里料为羊毛</t>
  </si>
  <si>
    <t>夹克</t>
  </si>
  <si>
    <t>里层材质：100%聚酯纤维，外层面料：100%锦纶</t>
  </si>
  <si>
    <t>件</t>
  </si>
  <si>
    <t>重庆、厦门、青岛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</si>
</sst>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4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0" fillId="0" borderId="12" xfId="0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0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3" Type="http://schemas.openxmlformats.org/officeDocument/2006/relationships/image" Target="media/image23.jpeg"/><Relationship Id="rId22" Type="http://schemas.openxmlformats.org/officeDocument/2006/relationships/image" Target="media/image22.jpeg"/><Relationship Id="rId21" Type="http://schemas.openxmlformats.org/officeDocument/2006/relationships/image" Target="media/image21.png"/><Relationship Id="rId20" Type="http://schemas.openxmlformats.org/officeDocument/2006/relationships/image" Target="media/image20.jpeg"/><Relationship Id="rId2" Type="http://schemas.openxmlformats.org/officeDocument/2006/relationships/image" Target="media/image2.pn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pane ySplit="1" topLeftCell="A2" activePane="bottomLeft" state="frozen"/>
      <selection/>
      <selection pane="bottomLeft" activeCell="A1" sqref="A1"/>
    </sheetView>
  </sheetViews>
  <sheetFormatPr defaultColWidth="9" defaultRowHeight="50" customHeight="1"/>
  <cols>
    <col min="1" max="1" width="9" style="23"/>
    <col min="2" max="2" width="12.625" style="23" customWidth="1"/>
    <col min="3" max="3" width="40.625" style="23" customWidth="1"/>
    <col min="4" max="4" width="12.375" style="23" customWidth="1"/>
    <col min="5" max="5" width="12.625" style="23" customWidth="1"/>
    <col min="6" max="6" width="17.125" style="22" customWidth="1"/>
    <col min="7" max="7" width="24" style="22" customWidth="1"/>
    <col min="8" max="8" width="20.75" style="22" customWidth="1"/>
    <col min="9" max="9" width="16.25" style="22" customWidth="1"/>
    <col min="10" max="16382" width="9" style="22"/>
  </cols>
  <sheetData>
    <row r="1" s="22" customFormat="1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4" t="s">
        <v>6</v>
      </c>
      <c r="H1" s="25"/>
      <c r="I1" s="35" t="s">
        <v>7</v>
      </c>
    </row>
    <row r="2" s="22" customFormat="1" ht="70" customHeight="1" spans="1:9">
      <c r="A2" s="5">
        <v>1</v>
      </c>
      <c r="B2" s="5" t="s">
        <v>8</v>
      </c>
      <c r="C2" s="6" t="s">
        <v>9</v>
      </c>
      <c r="D2" s="5" t="s">
        <v>10</v>
      </c>
      <c r="E2" s="5">
        <v>10040</v>
      </c>
      <c r="F2" s="26" t="s">
        <v>11</v>
      </c>
      <c r="G2" s="27" t="str">
        <f>_xlfn.DISPIMG("ID_6A8FE676716944ADA1F6CFCD308316C1",1)</f>
        <v>=DISPIMG("ID_6A8FE676716944ADA1F6CFCD308316C1",1)</v>
      </c>
      <c r="H2" s="28"/>
      <c r="I2" s="36" t="s">
        <v>12</v>
      </c>
    </row>
    <row r="3" s="22" customFormat="1" ht="70" customHeight="1" spans="1:9">
      <c r="A3" s="5">
        <v>2</v>
      </c>
      <c r="B3" s="5" t="s">
        <v>13</v>
      </c>
      <c r="C3" s="6" t="s">
        <v>14</v>
      </c>
      <c r="D3" s="5" t="s">
        <v>15</v>
      </c>
      <c r="E3" s="5">
        <v>3000</v>
      </c>
      <c r="F3" s="26" t="s">
        <v>11</v>
      </c>
      <c r="G3" s="27"/>
      <c r="H3" s="28"/>
      <c r="I3" s="37"/>
    </row>
    <row r="4" s="22" customFormat="1" ht="70" customHeight="1" spans="1:9">
      <c r="A4" s="5">
        <v>3</v>
      </c>
      <c r="B4" s="5" t="s">
        <v>16</v>
      </c>
      <c r="C4" s="6" t="s">
        <v>17</v>
      </c>
      <c r="D4" s="5" t="s">
        <v>10</v>
      </c>
      <c r="E4" s="5">
        <v>3416</v>
      </c>
      <c r="F4" s="26" t="s">
        <v>11</v>
      </c>
      <c r="G4" s="27" t="str">
        <f>_xlfn.DISPIMG("ID_0F5F4D240F7B41BDBC9728840915141C",1)</f>
        <v>=DISPIMG("ID_0F5F4D240F7B41BDBC9728840915141C",1)</v>
      </c>
      <c r="H4" s="28"/>
      <c r="I4" s="37"/>
    </row>
    <row r="5" s="22" customFormat="1" ht="70" customHeight="1" spans="1:9">
      <c r="A5" s="5">
        <v>4</v>
      </c>
      <c r="B5" s="5" t="s">
        <v>18</v>
      </c>
      <c r="C5" s="6" t="s">
        <v>19</v>
      </c>
      <c r="D5" s="5" t="s">
        <v>10</v>
      </c>
      <c r="E5" s="5">
        <v>416</v>
      </c>
      <c r="F5" s="26" t="s">
        <v>11</v>
      </c>
      <c r="G5" s="27"/>
      <c r="H5" s="28"/>
      <c r="I5" s="37"/>
    </row>
    <row r="6" s="22" customFormat="1" ht="70" customHeight="1" spans="1:9">
      <c r="A6" s="5">
        <v>5</v>
      </c>
      <c r="B6" s="5" t="s">
        <v>20</v>
      </c>
      <c r="C6" s="6" t="s">
        <v>21</v>
      </c>
      <c r="D6" s="5" t="s">
        <v>10</v>
      </c>
      <c r="E6" s="5">
        <v>6832</v>
      </c>
      <c r="F6" s="26" t="s">
        <v>11</v>
      </c>
      <c r="G6" s="27" t="str">
        <f>_xlfn.DISPIMG("ID_1355365E65104EA9894746E4BB9F79B0",1)</f>
        <v>=DISPIMG("ID_1355365E65104EA9894746E4BB9F79B0",1)</v>
      </c>
      <c r="H6" s="28"/>
      <c r="I6" s="37"/>
    </row>
    <row r="7" s="22" customFormat="1" ht="70" customHeight="1" spans="1:9">
      <c r="A7" s="5">
        <v>6</v>
      </c>
      <c r="B7" s="5" t="s">
        <v>22</v>
      </c>
      <c r="C7" s="6" t="s">
        <v>23</v>
      </c>
      <c r="D7" s="5" t="s">
        <v>24</v>
      </c>
      <c r="E7" s="5">
        <v>104</v>
      </c>
      <c r="F7" s="26" t="s">
        <v>11</v>
      </c>
      <c r="G7" s="27"/>
      <c r="H7" s="28"/>
      <c r="I7" s="37"/>
    </row>
    <row r="8" s="22" customFormat="1" ht="70" customHeight="1" spans="1:9">
      <c r="A8" s="5">
        <v>7</v>
      </c>
      <c r="B8" s="5" t="s">
        <v>25</v>
      </c>
      <c r="C8" s="6" t="s">
        <v>26</v>
      </c>
      <c r="D8" s="5" t="s">
        <v>27</v>
      </c>
      <c r="E8" s="5">
        <v>104</v>
      </c>
      <c r="F8" s="26" t="s">
        <v>11</v>
      </c>
      <c r="G8" s="13" t="str">
        <f>_xlfn.DISPIMG("ID_EEA637A6A0F64A57842AA4F96011584E",1)</f>
        <v>=DISPIMG("ID_EEA637A6A0F64A57842AA4F96011584E",1)</v>
      </c>
      <c r="H8" s="20"/>
      <c r="I8" s="38"/>
    </row>
    <row r="9" s="22" customFormat="1" ht="70" customHeight="1" spans="1:9">
      <c r="A9" s="5">
        <v>8</v>
      </c>
      <c r="B9" s="5" t="s">
        <v>28</v>
      </c>
      <c r="C9" s="6" t="s">
        <v>29</v>
      </c>
      <c r="D9" s="5" t="s">
        <v>30</v>
      </c>
      <c r="E9" s="5">
        <v>10564</v>
      </c>
      <c r="F9" s="29" t="s">
        <v>31</v>
      </c>
      <c r="G9" s="10" t="str">
        <f>_xlfn.DISPIMG("ID_B6D5F13216034833A5C2F589B6CA2ADC",1)</f>
        <v>=DISPIMG("ID_B6D5F13216034833A5C2F589B6CA2ADC",1)</v>
      </c>
      <c r="H9" s="30"/>
      <c r="I9" s="39"/>
    </row>
    <row r="10" s="22" customFormat="1" ht="70" customHeight="1" spans="1:9">
      <c r="A10" s="5">
        <v>9</v>
      </c>
      <c r="B10" s="5" t="s">
        <v>32</v>
      </c>
      <c r="C10" s="6" t="s">
        <v>33</v>
      </c>
      <c r="D10" s="5" t="s">
        <v>30</v>
      </c>
      <c r="E10" s="5">
        <v>6420</v>
      </c>
      <c r="F10" s="29" t="s">
        <v>31</v>
      </c>
      <c r="G10" s="10" t="str">
        <f>_xlfn.DISPIMG("ID_35050FC265E5469C82704268D13B93C1",1)</f>
        <v>=DISPIMG("ID_35050FC265E5469C82704268D13B93C1",1)</v>
      </c>
      <c r="H10" s="30"/>
      <c r="I10" s="39"/>
    </row>
    <row r="11" s="22" customFormat="1" ht="110" customHeight="1" spans="1:9">
      <c r="A11" s="5">
        <v>10</v>
      </c>
      <c r="B11" s="5" t="s">
        <v>34</v>
      </c>
      <c r="C11" s="6" t="s">
        <v>35</v>
      </c>
      <c r="D11" s="5" t="s">
        <v>30</v>
      </c>
      <c r="E11" s="5">
        <v>4872</v>
      </c>
      <c r="F11" s="29" t="s">
        <v>31</v>
      </c>
      <c r="G11" s="10" t="str">
        <f>_xlfn.DISPIMG("ID_73E2429C37E94104AD9466D1D7C193AD",1)</f>
        <v>=DISPIMG("ID_73E2429C37E94104AD9466D1D7C193AD",1)</v>
      </c>
      <c r="H11" s="30"/>
      <c r="I11" s="39"/>
    </row>
    <row r="12" s="22" customFormat="1" ht="70" customHeight="1" spans="1:9">
      <c r="A12" s="5">
        <v>11</v>
      </c>
      <c r="B12" s="5" t="s">
        <v>36</v>
      </c>
      <c r="C12" s="6" t="s">
        <v>37</v>
      </c>
      <c r="D12" s="5" t="s">
        <v>38</v>
      </c>
      <c r="E12" s="5">
        <v>644</v>
      </c>
      <c r="F12" s="29" t="s">
        <v>31</v>
      </c>
      <c r="G12" s="31" t="str">
        <f>_xlfn.DISPIMG("ID_EA7430F3F23043D1BF51855EB404A2F7",1)</f>
        <v>=DISPIMG("ID_EA7430F3F23043D1BF51855EB404A2F7",1)</v>
      </c>
      <c r="H12" s="32" t="str">
        <f>_xlfn.DISPIMG("ID_49330033E79245BF8535CA982FD57E3D",1)</f>
        <v>=DISPIMG("ID_49330033E79245BF8535CA982FD57E3D",1)</v>
      </c>
      <c r="I12" s="39"/>
    </row>
    <row r="13" s="22" customFormat="1" ht="70" customHeight="1" spans="1:9">
      <c r="A13" s="5">
        <v>12</v>
      </c>
      <c r="B13" s="5" t="s">
        <v>39</v>
      </c>
      <c r="C13" s="6" t="s">
        <v>40</v>
      </c>
      <c r="D13" s="5" t="s">
        <v>38</v>
      </c>
      <c r="E13" s="5">
        <v>2816</v>
      </c>
      <c r="F13" s="29" t="s">
        <v>31</v>
      </c>
      <c r="G13" s="10" t="str">
        <f>_xlfn.DISPIMG("ID_14378C2B2BB74E4090CD46A4BB3D368D",1)</f>
        <v>=DISPIMG("ID_14378C2B2BB74E4090CD46A4BB3D368D",1)</v>
      </c>
      <c r="H13" s="30"/>
      <c r="I13" s="39"/>
    </row>
    <row r="14" customHeight="1" spans="1:8">
      <c r="A14"/>
      <c r="B14"/>
      <c r="C14"/>
      <c r="D14"/>
      <c r="E14"/>
      <c r="F14"/>
      <c r="G14" s="33"/>
      <c r="H14" s="34"/>
    </row>
    <row r="15" customHeight="1" spans="1:6">
      <c r="A15"/>
      <c r="B15"/>
      <c r="C15"/>
      <c r="D15"/>
      <c r="E15"/>
      <c r="F15"/>
    </row>
    <row r="16" customHeight="1" spans="1:6">
      <c r="A16"/>
      <c r="B16"/>
      <c r="C16"/>
      <c r="D16"/>
      <c r="E16"/>
      <c r="F16"/>
    </row>
    <row r="17" customHeight="1" spans="1:6">
      <c r="A17"/>
      <c r="B17"/>
      <c r="C17"/>
      <c r="D17"/>
      <c r="E17"/>
      <c r="F17"/>
    </row>
    <row r="18" customHeight="1" spans="1:6">
      <c r="A18"/>
      <c r="B18"/>
      <c r="C18"/>
      <c r="D18"/>
      <c r="E18"/>
      <c r="F18"/>
    </row>
  </sheetData>
  <mergeCells count="10">
    <mergeCell ref="G1:H1"/>
    <mergeCell ref="G8:H8"/>
    <mergeCell ref="G9:H9"/>
    <mergeCell ref="G10:H10"/>
    <mergeCell ref="G11:H11"/>
    <mergeCell ref="G13:H13"/>
    <mergeCell ref="I2:I8"/>
    <mergeCell ref="G6:H7"/>
    <mergeCell ref="G4:H5"/>
    <mergeCell ref="G2:H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pane ySplit="1" topLeftCell="A2" activePane="bottomLeft" state="frozen"/>
      <selection/>
      <selection pane="bottomLeft" activeCell="A1" sqref="A1"/>
    </sheetView>
  </sheetViews>
  <sheetFormatPr defaultColWidth="20.625" defaultRowHeight="60" customHeight="1" outlineLevelRow="5"/>
  <cols>
    <col min="1" max="1" width="7.625" customWidth="1"/>
    <col min="2" max="2" width="10.625" customWidth="1"/>
    <col min="3" max="3" width="30.375" customWidth="1"/>
    <col min="4" max="4" width="11.25" customWidth="1"/>
    <col min="5" max="5" width="10.625" customWidth="1"/>
    <col min="6" max="6" width="15.5" customWidth="1"/>
    <col min="7" max="10" width="20.625" customWidth="1"/>
    <col min="11" max="11" width="12.75" customWidth="1"/>
    <col min="12" max="16383" width="20.625" customWidth="1"/>
  </cols>
  <sheetData>
    <row r="1" customHeight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/>
      <c r="I1" s="4"/>
      <c r="J1" s="4"/>
      <c r="K1" s="2" t="s">
        <v>7</v>
      </c>
    </row>
    <row r="2" customHeight="1" spans="1:11">
      <c r="A2" s="5">
        <v>1</v>
      </c>
      <c r="B2" s="5" t="s">
        <v>41</v>
      </c>
      <c r="C2" s="6" t="s">
        <v>42</v>
      </c>
      <c r="D2" s="5" t="s">
        <v>43</v>
      </c>
      <c r="E2" s="5">
        <v>29</v>
      </c>
      <c r="F2" s="7" t="s">
        <v>44</v>
      </c>
      <c r="G2" s="8" t="str">
        <f>_xlfn.DISPIMG("ID_1D7B8E247783433F9857656B477C6523",1)</f>
        <v>=DISPIMG("ID_1D7B8E247783433F9857656B477C6523",1)</v>
      </c>
      <c r="H2" s="9" t="str">
        <f>_xlfn.DISPIMG("ID_08D4211163EB45D4B9DD4E37FCB8761E",1)</f>
        <v>=DISPIMG("ID_08D4211163EB45D4B9DD4E37FCB8761E",1)</v>
      </c>
      <c r="I2" s="9" t="str">
        <f>_xlfn.DISPIMG("ID_B395049000014DE7B98E740BE7A2707A",1)</f>
        <v>=DISPIMG("ID_B395049000014DE7B98E740BE7A2707A",1)</v>
      </c>
      <c r="J2" s="15"/>
      <c r="K2" s="16" t="s">
        <v>45</v>
      </c>
    </row>
    <row r="3" customHeight="1" spans="1:11">
      <c r="A3" s="5">
        <v>2</v>
      </c>
      <c r="B3" s="5" t="s">
        <v>46</v>
      </c>
      <c r="C3" s="6" t="s">
        <v>47</v>
      </c>
      <c r="D3" s="5" t="s">
        <v>30</v>
      </c>
      <c r="E3" s="5">
        <v>21</v>
      </c>
      <c r="F3" s="7" t="s">
        <v>44</v>
      </c>
      <c r="G3" s="10" t="str">
        <f>_xlfn.DISPIMG("ID_3CCCEBF7C53A4DBD82CD10CC3C02862C",1)</f>
        <v>=DISPIMG("ID_3CCCEBF7C53A4DBD82CD10CC3C02862C",1)</v>
      </c>
      <c r="H3" s="11"/>
      <c r="I3" s="17" t="str">
        <f>_xlfn.DISPIMG("ID_BCDAEB0D61D64AE9B8C88324A8775DDD",1)</f>
        <v>=DISPIMG("ID_BCDAEB0D61D64AE9B8C88324A8775DDD",1)</v>
      </c>
      <c r="J3" s="18"/>
      <c r="K3" s="19"/>
    </row>
    <row r="4" customHeight="1" spans="1:11">
      <c r="A4" s="5">
        <v>3</v>
      </c>
      <c r="B4" s="5" t="s">
        <v>48</v>
      </c>
      <c r="C4" s="6" t="s">
        <v>49</v>
      </c>
      <c r="D4" s="5" t="s">
        <v>50</v>
      </c>
      <c r="E4" s="5">
        <v>18</v>
      </c>
      <c r="F4" s="7" t="s">
        <v>44</v>
      </c>
      <c r="G4" s="8" t="str">
        <f>_xlfn.DISPIMG("ID_D7D4251C9B3344A5BD65516263E2005D",1)</f>
        <v>=DISPIMG("ID_D7D4251C9B3344A5BD65516263E2005D",1)</v>
      </c>
      <c r="H4" s="9" t="str">
        <f>_xlfn.DISPIMG("ID_C069A28FB7D64BE4888C5E8DA2EA7A89",1)</f>
        <v>=DISPIMG("ID_C069A28FB7D64BE4888C5E8DA2EA7A89",1)</v>
      </c>
      <c r="I4" s="9" t="str">
        <f>_xlfn.DISPIMG("ID_A330A64766DB46A99116003BC935041E",1)</f>
        <v>=DISPIMG("ID_A330A64766DB46A99116003BC935041E",1)</v>
      </c>
      <c r="J4" s="15"/>
      <c r="K4" s="19"/>
    </row>
    <row r="5" customHeight="1" spans="1:11">
      <c r="A5" s="5">
        <v>4</v>
      </c>
      <c r="B5" s="5" t="s">
        <v>51</v>
      </c>
      <c r="C5" s="6" t="s">
        <v>52</v>
      </c>
      <c r="D5" s="5" t="s">
        <v>38</v>
      </c>
      <c r="E5" s="5">
        <v>19</v>
      </c>
      <c r="F5" s="7" t="s">
        <v>44</v>
      </c>
      <c r="G5" s="8" t="str">
        <f>_xlfn.DISPIMG("ID_C23C5788778345E9B8728438CABF5CD8",1)</f>
        <v>=DISPIMG("ID_C23C5788778345E9B8728438CABF5CD8",1)</v>
      </c>
      <c r="H5" s="9" t="str">
        <f>_xlfn.DISPIMG("ID_74EC229326E144FC9CC62F04E6BB325E",1)</f>
        <v>=DISPIMG("ID_74EC229326E144FC9CC62F04E6BB325E",1)</v>
      </c>
      <c r="I5" s="9" t="str">
        <f>_xlfn.DISPIMG("ID_00B097BEB2B0438489344A4E72DF497C",1)</f>
        <v>=DISPIMG("ID_00B097BEB2B0438489344A4E72DF497C",1)</v>
      </c>
      <c r="J5" s="15" t="str">
        <f>_xlfn.DISPIMG("ID_79262D428B354AC7AB25443980BA2543",1)</f>
        <v>=DISPIMG("ID_79262D428B354AC7AB25443980BA2543",1)</v>
      </c>
      <c r="K5" s="19"/>
    </row>
    <row r="6" customHeight="1" spans="1:11">
      <c r="A6" s="5">
        <v>5</v>
      </c>
      <c r="B6" s="5" t="s">
        <v>53</v>
      </c>
      <c r="C6" s="6" t="s">
        <v>54</v>
      </c>
      <c r="D6" s="5" t="s">
        <v>55</v>
      </c>
      <c r="E6" s="5">
        <v>68</v>
      </c>
      <c r="F6" s="12" t="s">
        <v>56</v>
      </c>
      <c r="G6" s="13" t="str">
        <f>_xlfn.DISPIMG("ID_82DC2A9A8E0346789C54B8B9EFE59BC2",1)</f>
        <v>=DISPIMG("ID_82DC2A9A8E0346789C54B8B9EFE59BC2",1)</v>
      </c>
      <c r="H6" s="14"/>
      <c r="I6" s="14"/>
      <c r="J6" s="20"/>
      <c r="K6" s="21"/>
    </row>
  </sheetData>
  <mergeCells count="5">
    <mergeCell ref="G1:J1"/>
    <mergeCell ref="G3:H3"/>
    <mergeCell ref="I3:J3"/>
    <mergeCell ref="G6:J6"/>
    <mergeCell ref="K2:K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标段一</vt:lpstr>
      <vt:lpstr>标段二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李研</dc:creator>
  <cp:lastModifiedBy>黄方宇</cp:lastModifiedBy>
  <dcterms:created xsi:type="dcterms:W3CDTF">2024-09-20T05:56:00Z</dcterms:created>
  <dcterms:modified xsi:type="dcterms:W3CDTF">2024-10-14T08:07:35Z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C54BD168288641679F2AE9AD999D6835_13</vt:lpwstr>
  </property>
  <property fmtid="{D5CDD505-2E9C-101B-9397-08002B2CF9AE}" pid="3" name="KSOProductBuildVer">
    <vt:lpwstr>2052-12.1.0.18276</vt:lpwstr>
  </property>
</Properties>
</file>